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<sst xmlns="http://schemas.openxmlformats.org/spreadsheetml/2006/main" count="172" uniqueCount="78">
  <si>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</si>
  <si>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</si>
  <si>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</si>
  <si>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</si>
  <si>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</si>
  <si>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</si>
  <si>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</si>
  <si>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</si>
  <si>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</si>
  <si>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</si>
  <si>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</si>
  <si>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</si>
  <si>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</si>
  <si>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</si>
  <si>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</si>
  <si>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</si>
  <si>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</si>
  <si>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</si>
  <si>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</si>
  <si>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</si>
  <si>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</si>
  <si>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</si>
  <si>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</si>
  <si>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</si>
  <si>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</si>
  <si>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</si>
  <si>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</si>
  <si>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</si>
  <si>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</si>
  <si>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</si>
  <si>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</si>
  <si>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</si>
  <si>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</si>
  <si>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</si>
  <si>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</si>
  <si>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</si>
  <si>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</si>
  <si>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</si>
  <si>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</si>
  <si>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</si>
  <si>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</si>
  <si>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</si>
  <si>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</si>
  <si>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</si>
  <si>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</si>
  <si>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</si>
  <si>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</si>
  <si>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</si>
  <si>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</si>
  <si>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</si>
  <si>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</si>
  <si>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</si>
  <si>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</si>
  <si>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</si>
  <si>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</si>
  <si>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</si>
  <si>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</si>
  <si>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</si>
  <si>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</si>
  <si>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</si>
  <si>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</si>
  <si>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</si>
  <si>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</si>
  <si>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</si>
  <si>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</si>
  <si>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</si>
  <si>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</si>
  <si>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</si>
  <si>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</si>
  <si>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</si>
  <si>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</si>
  <si>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</si>
  <si>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</si>
  <si>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</si>
  <si>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</si>
  <si>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Итого задолженность потребителей с учетом переплат</t>
  </si>
  <si>
    <t>многоквартирного дома за 2023 год</t>
  </si>
  <si>
    <t>Адрес: с. Комсомольский ул. Центральная 3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</si>
</sst>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" fontId="2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7" fillId="0" borderId="13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3" fontId="9" fillId="0" borderId="10" xfId="0" applyNumberFormat="1" applyFont="1" applyBorder="1" applyAlignment="1">
      <alignment/>
    </xf>
    <xf numFmtId="164" fontId="42" fillId="0" borderId="10" xfId="0" applyNumberFormat="1" applyFont="1" applyBorder="1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7" fillId="0" borderId="16" xfId="0" applyNumberFormat="1" applyFont="1" applyBorder="1" applyAlignment="1">
      <alignment horizontal="center" wrapText="1"/>
    </xf>
    <xf numFmtId="2" fontId="8" fillId="0" borderId="14" xfId="0" applyNumberFormat="1" applyFont="1" applyBorder="1" applyAlignment="1">
      <alignment wrapText="1"/>
    </xf>
    <xf numFmtId="2" fontId="8" fillId="0" borderId="12" xfId="0" applyNumberFormat="1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9;&#1086;&#1076;.&#1078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72;&#1081;&#1089;&#1082;&#1080;&#1081;%202023&#1075;%20&#1074;&#1089;&#1077;%20&#1076;&#1086;&#1082;&#1091;&#1084;&#1077;&#1085;&#1090;&#1099;\&#1044;&#1086;&#1075;&#1086;&#1074;&#1086;&#1088;&#1072;%20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80;&#1085;&#1078;%20&#1080;%20&#1072;&#1074;&#1072;&#1088;%20&#1084;&#1072;&#1081;&#1089;&#1082;&#1080;&#108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0;%20&#1086;&#1090;&#1095;&#1077;&#1090;&#1072;&#1084;%202023&#1075;%20&#1059;&#1050;%20&#1052;&#1072;&#1081;&#1089;&#1082;%20&#1080;%20&#1054;&#1082;&#1090;&#1103;&#1073;\&#1059;&#1050;%20&#1084;&#1072;&#1081;&#1089;&#1082;%20&#1086;&#1090;&#1095;&#1077;&#1090;&#1099;\&#1059;&#1050;%20&#1084;&#1072;&#1081;&#1089;&#1082;%20&#1086;&#1090;&#1095;&#1077;&#1090;&#1099;\&#1042;&#1077;&#1076;&#1086;&#1084;&#1086;&#1089;&#1090;&#1100;_&#1088;&#1072;&#1089;&#1087;&#1088;&#1077;&#1076;&#1077;&#1083;&#1077;&#1085;&#1080;&#1103;_&#1054;&#1044;&#1053;_2023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Tmp_view\&#1086;&#1076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31">
          <cell r="G31">
            <v>169577.86</v>
          </cell>
          <cell r="H31">
            <v>165900.28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ктябрьский"/>
      <sheetName val="Майский"/>
      <sheetName val="Лист3"/>
    </sheetNames>
    <sheetDataSet>
      <sheetData sheetId="1">
        <row r="33">
          <cell r="E33">
            <v>8783.99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йский  2020"/>
      <sheetName val="дезинфекция "/>
      <sheetName val="инженерка"/>
      <sheetName val="аварийка"/>
    </sheetNames>
    <sheetDataSet>
      <sheetData sheetId="0">
        <row r="40">
          <cell r="R40">
            <v>1279.5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ДПУ"/>
      <sheetName val="Норматив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Страница 1"/>
    </sheetNames>
    <sheetDataSet>
      <sheetData sheetId="0">
        <row r="31">
          <cell r="G31">
            <v>14515.2</v>
          </cell>
          <cell r="H31">
            <v>13873.87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62">
      <selection activeCell="C83" sqref="C83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51" t="s">
        <v>51</v>
      </c>
      <c r="B1" s="52"/>
      <c r="C1" s="52"/>
      <c r="D1" s="52"/>
      <c r="E1" s="52"/>
      <c r="F1" s="52"/>
    </row>
    <row r="2" spans="1:6" ht="15" customHeight="1">
      <c r="A2" s="51" t="s">
        <v>76</v>
      </c>
      <c r="B2" s="53"/>
      <c r="C2" s="53"/>
      <c r="D2" s="53"/>
      <c r="E2" s="53"/>
      <c r="F2" s="53"/>
    </row>
    <row r="3" spans="2:6" ht="15">
      <c r="B3" s="49" t="s">
        <v>77</v>
      </c>
      <c r="C3" s="50"/>
      <c r="D3" s="50"/>
      <c r="E3" s="50"/>
      <c r="F3" s="50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1" t="s">
        <v>7</v>
      </c>
      <c r="B8" s="42"/>
      <c r="C8" s="42"/>
      <c r="D8" s="43"/>
    </row>
    <row r="9" spans="1:4" s="12" customFormat="1" ht="15">
      <c r="A9" s="8">
        <v>4</v>
      </c>
      <c r="B9" s="6" t="s">
        <v>11</v>
      </c>
      <c r="C9" s="8" t="s">
        <v>10</v>
      </c>
      <c r="D9" s="37">
        <f>D10+D11</f>
        <v>9692.12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9692.12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f>D13</f>
        <v>169577.86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f>'[1]Страница 1'!$G$31</f>
        <v>169577.86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f>D17</f>
        <v>165900.28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f>'[1]Страница 1'!$H$31</f>
        <v>165900.28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f>D17</f>
        <v>165900.28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f>D24+D25</f>
        <v>13369.699999999983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f>D11+D13-D17</f>
        <v>13369.699999999983</v>
      </c>
    </row>
    <row r="26" spans="1:4" s="12" customFormat="1" ht="15" customHeight="1">
      <c r="A26" s="44" t="s">
        <v>26</v>
      </c>
      <c r="B26" s="45"/>
      <c r="C26" s="45"/>
      <c r="D26" s="46"/>
    </row>
    <row r="27" spans="1:4" s="12" customFormat="1" ht="15">
      <c r="A27" s="8">
        <v>21</v>
      </c>
      <c r="B27" s="4" t="s">
        <v>27</v>
      </c>
      <c r="C27" s="8"/>
      <c r="D27" s="26" t="s">
        <v>59</v>
      </c>
    </row>
    <row r="28" spans="1:4" s="12" customFormat="1" ht="15">
      <c r="A28" s="8">
        <v>22</v>
      </c>
      <c r="B28" s="3" t="s">
        <v>52</v>
      </c>
      <c r="C28" s="8" t="s">
        <v>10</v>
      </c>
      <c r="D28" s="24">
        <f>D33+D37+D41+D45+D49+D53+D57+D61</f>
        <v>167719.20330000002</v>
      </c>
    </row>
    <row r="29" spans="1:4" s="16" customFormat="1" ht="18" customHeight="1">
      <c r="A29" s="54" t="s">
        <v>56</v>
      </c>
      <c r="B29" s="55"/>
      <c r="C29" s="55"/>
      <c r="D29" s="56"/>
    </row>
    <row r="30" spans="1:4" s="12" customFormat="1" ht="29.25">
      <c r="A30" s="17">
        <v>23</v>
      </c>
      <c r="B30" s="5" t="s">
        <v>53</v>
      </c>
      <c r="C30" s="17"/>
      <c r="D30" s="34" t="s">
        <v>63</v>
      </c>
    </row>
    <row r="31" spans="1:4" s="12" customFormat="1" ht="15">
      <c r="A31" s="8">
        <v>24</v>
      </c>
      <c r="B31" s="18" t="s">
        <v>54</v>
      </c>
      <c r="C31" s="8"/>
      <c r="D31" s="29" t="s">
        <v>64</v>
      </c>
    </row>
    <row r="32" spans="1:4" s="12" customFormat="1" ht="15">
      <c r="A32" s="8">
        <v>25</v>
      </c>
      <c r="B32" s="18" t="s">
        <v>36</v>
      </c>
      <c r="C32" s="8"/>
      <c r="D32" s="30" t="s">
        <v>60</v>
      </c>
    </row>
    <row r="33" spans="1:4" s="12" customFormat="1" ht="15">
      <c r="A33" s="8">
        <v>26</v>
      </c>
      <c r="B33" s="19" t="s">
        <v>55</v>
      </c>
      <c r="C33" s="8" t="s">
        <v>10</v>
      </c>
      <c r="D33" s="24">
        <f>44338.66*1.03</f>
        <v>45668.819800000005</v>
      </c>
    </row>
    <row r="34" spans="1:4" s="12" customFormat="1" ht="15">
      <c r="A34" s="17">
        <v>23</v>
      </c>
      <c r="B34" s="6" t="s">
        <v>53</v>
      </c>
      <c r="C34" s="8"/>
      <c r="D34" s="27" t="s">
        <v>65</v>
      </c>
    </row>
    <row r="35" spans="1:4" s="12" customFormat="1" ht="15">
      <c r="A35" s="8">
        <v>24</v>
      </c>
      <c r="B35" s="18" t="s">
        <v>54</v>
      </c>
      <c r="C35" s="20"/>
      <c r="D35" s="29" t="s">
        <v>64</v>
      </c>
    </row>
    <row r="36" spans="1:4" s="12" customFormat="1" ht="15">
      <c r="A36" s="8">
        <v>25</v>
      </c>
      <c r="B36" s="18" t="s">
        <v>36</v>
      </c>
      <c r="C36" s="20"/>
      <c r="D36" s="29" t="s">
        <v>60</v>
      </c>
    </row>
    <row r="37" spans="1:4" s="12" customFormat="1" ht="15">
      <c r="A37" s="8">
        <v>26</v>
      </c>
      <c r="B37" s="19" t="s">
        <v>55</v>
      </c>
      <c r="C37" s="8" t="s">
        <v>10</v>
      </c>
      <c r="D37" s="24">
        <f>23134.34*0.6</f>
        <v>13880.604</v>
      </c>
    </row>
    <row r="38" spans="1:4" s="12" customFormat="1" ht="43.5">
      <c r="A38" s="17">
        <v>23</v>
      </c>
      <c r="B38" s="6" t="s">
        <v>53</v>
      </c>
      <c r="C38" s="20"/>
      <c r="D38" s="35" t="s">
        <v>66</v>
      </c>
    </row>
    <row r="39" spans="1:4" s="12" customFormat="1" ht="15">
      <c r="A39" s="8">
        <v>24</v>
      </c>
      <c r="B39" s="18" t="s">
        <v>54</v>
      </c>
      <c r="C39" s="8"/>
      <c r="D39" s="30" t="s">
        <v>64</v>
      </c>
    </row>
    <row r="40" spans="1:4" s="12" customFormat="1" ht="15">
      <c r="A40" s="8">
        <v>25</v>
      </c>
      <c r="B40" s="18" t="s">
        <v>36</v>
      </c>
      <c r="C40" s="8"/>
      <c r="D40" s="30" t="s">
        <v>60</v>
      </c>
    </row>
    <row r="41" spans="1:5" s="12" customFormat="1" ht="15">
      <c r="A41" s="8">
        <v>26</v>
      </c>
      <c r="B41" s="19" t="s">
        <v>55</v>
      </c>
      <c r="C41" s="8" t="s">
        <v>10</v>
      </c>
      <c r="D41" s="36">
        <f>47422.87*1.05</f>
        <v>49794.01350000001</v>
      </c>
      <c r="E41" s="32"/>
    </row>
    <row r="42" spans="1:4" s="12" customFormat="1" ht="15">
      <c r="A42" s="17">
        <v>23</v>
      </c>
      <c r="B42" s="6" t="s">
        <v>53</v>
      </c>
      <c r="C42" s="25"/>
      <c r="D42" s="26" t="s">
        <v>70</v>
      </c>
    </row>
    <row r="43" spans="1:4" s="12" customFormat="1" ht="15">
      <c r="A43" s="8">
        <v>24</v>
      </c>
      <c r="B43" s="18" t="s">
        <v>54</v>
      </c>
      <c r="C43" s="8"/>
      <c r="D43" s="30" t="s">
        <v>64</v>
      </c>
    </row>
    <row r="44" spans="1:4" s="12" customFormat="1" ht="15">
      <c r="A44" s="8">
        <v>25</v>
      </c>
      <c r="B44" s="18" t="s">
        <v>36</v>
      </c>
      <c r="C44" s="8"/>
      <c r="D44" s="30" t="s">
        <v>60</v>
      </c>
    </row>
    <row r="45" spans="1:4" s="12" customFormat="1" ht="15">
      <c r="A45" s="8">
        <v>26</v>
      </c>
      <c r="B45" s="19" t="s">
        <v>55</v>
      </c>
      <c r="C45" s="8" t="s">
        <v>10</v>
      </c>
      <c r="D45" s="30">
        <f>27132.6*1.06</f>
        <v>28760.556</v>
      </c>
    </row>
    <row r="46" spans="1:4" s="12" customFormat="1" ht="15">
      <c r="A46" s="17">
        <v>23</v>
      </c>
      <c r="B46" s="6" t="s">
        <v>53</v>
      </c>
      <c r="C46" s="8"/>
      <c r="D46" s="27" t="s">
        <v>67</v>
      </c>
    </row>
    <row r="47" spans="1:4" s="12" customFormat="1" ht="15">
      <c r="A47" s="8">
        <v>24</v>
      </c>
      <c r="B47" s="18" t="s">
        <v>54</v>
      </c>
      <c r="C47" s="8"/>
      <c r="D47" s="30" t="s">
        <v>71</v>
      </c>
    </row>
    <row r="48" spans="1:4" s="12" customFormat="1" ht="15">
      <c r="A48" s="8">
        <v>25</v>
      </c>
      <c r="B48" s="18" t="s">
        <v>36</v>
      </c>
      <c r="C48" s="8"/>
      <c r="D48" s="30" t="s">
        <v>72</v>
      </c>
    </row>
    <row r="49" spans="1:4" s="12" customFormat="1" ht="15">
      <c r="A49" s="8">
        <v>26</v>
      </c>
      <c r="B49" s="19" t="s">
        <v>55</v>
      </c>
      <c r="C49" s="8" t="s">
        <v>10</v>
      </c>
      <c r="D49" s="30">
        <f>'[2]Майский'!$E$33</f>
        <v>8783.99</v>
      </c>
    </row>
    <row r="50" spans="1:4" s="12" customFormat="1" ht="15">
      <c r="A50" s="17">
        <v>23</v>
      </c>
      <c r="B50" s="6" t="s">
        <v>53</v>
      </c>
      <c r="C50" s="20"/>
      <c r="D50" s="26" t="s">
        <v>68</v>
      </c>
    </row>
    <row r="51" spans="1:4" s="12" customFormat="1" ht="15">
      <c r="A51" s="8">
        <v>24</v>
      </c>
      <c r="B51" s="18" t="s">
        <v>54</v>
      </c>
      <c r="C51" s="8"/>
      <c r="D51" s="30" t="s">
        <v>64</v>
      </c>
    </row>
    <row r="52" spans="1:4" s="12" customFormat="1" ht="15">
      <c r="A52" s="8">
        <v>25</v>
      </c>
      <c r="B52" s="18" t="s">
        <v>36</v>
      </c>
      <c r="C52" s="8"/>
      <c r="D52" s="30" t="s">
        <v>60</v>
      </c>
    </row>
    <row r="53" spans="1:4" s="12" customFormat="1" ht="15">
      <c r="A53" s="8">
        <v>26</v>
      </c>
      <c r="B53" s="19" t="s">
        <v>55</v>
      </c>
      <c r="C53" s="8" t="s">
        <v>10</v>
      </c>
      <c r="D53" s="30">
        <f>'[3]план майский  2020'!$R$40*12</f>
        <v>15354</v>
      </c>
    </row>
    <row r="54" spans="1:4" s="12" customFormat="1" ht="15">
      <c r="A54" s="17">
        <v>23</v>
      </c>
      <c r="B54" s="6" t="s">
        <v>53</v>
      </c>
      <c r="C54" s="20"/>
      <c r="D54" s="35" t="s">
        <v>69</v>
      </c>
    </row>
    <row r="55" spans="1:4" s="12" customFormat="1" ht="15">
      <c r="A55" s="8">
        <v>24</v>
      </c>
      <c r="B55" s="18" t="s">
        <v>54</v>
      </c>
      <c r="C55" s="20"/>
      <c r="D55" s="29" t="s">
        <v>61</v>
      </c>
    </row>
    <row r="56" spans="1:4" s="12" customFormat="1" ht="15">
      <c r="A56" s="8">
        <v>25</v>
      </c>
      <c r="B56" s="18" t="s">
        <v>36</v>
      </c>
      <c r="C56" s="20"/>
      <c r="D56" s="29" t="s">
        <v>62</v>
      </c>
    </row>
    <row r="57" spans="1:4" s="12" customFormat="1" ht="15">
      <c r="A57" s="8">
        <v>26</v>
      </c>
      <c r="B57" s="19" t="s">
        <v>55</v>
      </c>
      <c r="C57" s="8" t="s">
        <v>10</v>
      </c>
      <c r="D57" s="29">
        <f>4860*1.127</f>
        <v>5477.22</v>
      </c>
    </row>
    <row r="58" spans="1:4" s="12" customFormat="1" ht="15">
      <c r="A58" s="17">
        <v>23</v>
      </c>
      <c r="B58" s="18" t="s">
        <v>53</v>
      </c>
      <c r="C58" s="33"/>
      <c r="D58" s="26" t="s">
        <v>73</v>
      </c>
    </row>
    <row r="59" spans="1:4" s="12" customFormat="1" ht="15">
      <c r="A59" s="8">
        <v>24</v>
      </c>
      <c r="B59" s="18" t="s">
        <v>54</v>
      </c>
      <c r="C59" s="33"/>
      <c r="D59" s="29" t="s">
        <v>74</v>
      </c>
    </row>
    <row r="60" spans="1:4" s="12" customFormat="1" ht="15">
      <c r="A60" s="8">
        <v>25</v>
      </c>
      <c r="B60" s="18" t="s">
        <v>36</v>
      </c>
      <c r="C60" s="33"/>
      <c r="D60" s="29" t="s">
        <v>60</v>
      </c>
    </row>
    <row r="61" spans="1:4" s="12" customFormat="1" ht="15">
      <c r="A61" s="8">
        <v>26</v>
      </c>
      <c r="B61" s="18" t="s">
        <v>55</v>
      </c>
      <c r="C61" s="33"/>
      <c r="D61" s="29">
        <v>0</v>
      </c>
    </row>
    <row r="62" spans="1:4" s="12" customFormat="1" ht="15">
      <c r="A62" s="38" t="s">
        <v>28</v>
      </c>
      <c r="B62" s="47"/>
      <c r="C62" s="47"/>
      <c r="D62" s="48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38" t="s">
        <v>33</v>
      </c>
      <c r="B67" s="39"/>
      <c r="C67" s="39"/>
      <c r="D67" s="40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75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75</v>
      </c>
      <c r="C73" s="8" t="s">
        <v>10</v>
      </c>
      <c r="D73" s="9">
        <v>0</v>
      </c>
    </row>
    <row r="74" spans="1:4" s="12" customFormat="1" ht="15">
      <c r="A74" s="38" t="s">
        <v>34</v>
      </c>
      <c r="B74" s="39"/>
      <c r="C74" s="39"/>
      <c r="D74" s="40"/>
    </row>
    <row r="75" spans="1:4" s="12" customFormat="1" ht="15">
      <c r="A75" s="8">
        <v>37</v>
      </c>
      <c r="B75" s="11" t="s">
        <v>35</v>
      </c>
      <c r="C75" s="9"/>
      <c r="D75" s="29" t="s">
        <v>57</v>
      </c>
    </row>
    <row r="76" spans="1:4" s="12" customFormat="1" ht="15">
      <c r="A76" s="8">
        <v>38</v>
      </c>
      <c r="B76" s="11" t="s">
        <v>36</v>
      </c>
      <c r="C76" s="9"/>
      <c r="D76" s="29" t="s">
        <v>58</v>
      </c>
    </row>
    <row r="77" spans="1:4" s="12" customFormat="1" ht="15">
      <c r="A77" s="8">
        <v>39</v>
      </c>
      <c r="B77" s="11" t="s">
        <v>37</v>
      </c>
      <c r="C77" s="9"/>
      <c r="D77" s="22">
        <v>4024</v>
      </c>
    </row>
    <row r="78" spans="1:4" s="12" customFormat="1" ht="15">
      <c r="A78" s="8">
        <v>40</v>
      </c>
      <c r="B78" s="11" t="s">
        <v>38</v>
      </c>
      <c r="C78" s="8" t="s">
        <v>10</v>
      </c>
      <c r="D78" s="31">
        <f>'[5]Страница 1'!$G$31</f>
        <v>14515.2</v>
      </c>
    </row>
    <row r="79" spans="1:4" s="12" customFormat="1" ht="15">
      <c r="A79" s="8">
        <v>41</v>
      </c>
      <c r="B79" s="11" t="s">
        <v>39</v>
      </c>
      <c r="C79" s="8" t="s">
        <v>10</v>
      </c>
      <c r="D79" s="22">
        <f>'[5]Страница 1'!$H$31</f>
        <v>13873.87</v>
      </c>
    </row>
    <row r="80" spans="1:4" s="12" customFormat="1" ht="15">
      <c r="A80" s="8">
        <v>42</v>
      </c>
      <c r="B80" s="11" t="s">
        <v>40</v>
      </c>
      <c r="C80" s="8" t="s">
        <v>10</v>
      </c>
      <c r="D80" s="22">
        <f>D78-D79</f>
        <v>641.3299999999999</v>
      </c>
    </row>
    <row r="81" spans="1:4" s="12" customFormat="1" ht="15">
      <c r="A81" s="8">
        <v>43</v>
      </c>
      <c r="B81" s="11" t="s">
        <v>43</v>
      </c>
      <c r="C81" s="8" t="s">
        <v>10</v>
      </c>
      <c r="D81" s="22">
        <f>4024*3.43</f>
        <v>13802.320000000002</v>
      </c>
    </row>
    <row r="82" spans="1:4" s="12" customFormat="1" ht="15">
      <c r="A82" s="8">
        <v>44</v>
      </c>
      <c r="B82" s="4" t="s">
        <v>42</v>
      </c>
      <c r="C82" s="8" t="s">
        <v>10</v>
      </c>
      <c r="D82" s="22">
        <f>D79</f>
        <v>13873.87</v>
      </c>
    </row>
    <row r="83" spans="1:4" s="12" customFormat="1" ht="1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ht="1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ht="15">
      <c r="A85" s="38" t="s">
        <v>44</v>
      </c>
      <c r="B85" s="39"/>
      <c r="C85" s="39"/>
      <c r="D85" s="40"/>
    </row>
    <row r="86" spans="1:4" s="12" customFormat="1" ht="1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ht="1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ht="1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ht="15">
      <c r="A90" s="38" t="s">
        <v>45</v>
      </c>
      <c r="B90" s="39"/>
      <c r="C90" s="39"/>
      <c r="D90" s="40"/>
    </row>
    <row r="91" spans="1:4" s="12" customFormat="1" ht="15">
      <c r="A91" s="8">
        <v>51</v>
      </c>
      <c r="B91" s="13" t="s">
        <v>46</v>
      </c>
      <c r="C91" s="8" t="s">
        <v>49</v>
      </c>
      <c r="D91" s="23">
        <v>4</v>
      </c>
    </row>
    <row r="92" spans="1:4" s="12" customFormat="1" ht="15">
      <c r="A92" s="8">
        <v>52</v>
      </c>
      <c r="B92" s="13" t="s">
        <v>47</v>
      </c>
      <c r="C92" s="8" t="s">
        <v>49</v>
      </c>
      <c r="D92" s="23">
        <v>4</v>
      </c>
    </row>
    <row r="93" spans="1:4" s="12" customFormat="1" ht="15">
      <c r="A93" s="8">
        <v>53</v>
      </c>
      <c r="B93" s="13" t="s">
        <v>48</v>
      </c>
      <c r="C93" s="8" t="s">
        <v>10</v>
      </c>
      <c r="D93" s="23">
        <v>0</v>
      </c>
    </row>
  </sheetData>
  <sheetProtection/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2024-03-28T07:04:38Z</dcterms:modified>
  <cp:category/>
  <cp:version/>
  <cp:contentType/>
  <cp:contentStatus/>
</cp:coreProperties>
</file>