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<sst xmlns="http://schemas.openxmlformats.org/spreadsheetml/2006/main" count="173" uniqueCount="77">
  <si>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</si>
  <si>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</si>
  <si>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</si>
  <si>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</si>
  <si>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</si>
  <si>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</si>
  <si>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</si>
  <si>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</si>
  <si>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</si>
  <si>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</si>
  <si>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</si>
  <si>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</si>
  <si>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</si>
  <si>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</si>
  <si>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</si>
  <si>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</si>
  <si>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</si>
  <si>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</si>
  <si>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</si>
  <si>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</si>
  <si>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</si>
  <si>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</si>
  <si>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</si>
  <si>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</si>
  <si>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</si>
  <si>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</si>
  <si>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</si>
  <si>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</si>
  <si>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</si>
  <si>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</si>
  <si>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</si>
  <si>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</si>
  <si>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</si>
  <si>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</si>
  <si>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</si>
  <si>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</si>
  <si>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</si>
  <si>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</si>
  <si>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</si>
  <si>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</si>
  <si>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</si>
  <si>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</si>
  <si>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</si>
  <si>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</si>
  <si>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</si>
  <si>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</si>
  <si>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</si>
  <si>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</si>
  <si>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</si>
  <si>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</si>
  <si>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</si>
  <si>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</si>
  <si>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</si>
  <si>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</si>
  <si>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</si>
  <si>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</si>
  <si>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</si>
  <si>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</si>
  <si>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</si>
  <si>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</si>
  <si>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</si>
  <si>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</si>
  <si>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</si>
  <si>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</si>
  <si>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</si>
  <si>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</si>
  <si>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</si>
  <si>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</si>
  <si>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</si>
  <si>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</si>
  <si>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</si>
  <si>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</si>
  <si>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</si>
  <si>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</si>
  <si>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</si>
  <si>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2023 год</t>
  </si>
  <si>
    <t>Адрес: с. Комсомольский ул. Центральная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</si>
</sst>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2">
          <cell r="G32">
            <v>169750.88</v>
          </cell>
          <cell r="H32">
            <v>158104.36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1">
        <row r="85">
          <cell r="E85">
            <v>9143.67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  <sheetDataSet>
      <sheetData sheetId="0">
        <row r="41">
          <cell r="R41">
            <v>1234.5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44">
          <cell r="Z44">
            <v>2725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2">
          <cell r="G32">
            <v>15508.68</v>
          </cell>
          <cell r="H32">
            <v>14523.21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9">
      <selection activeCell="B70" sqref="B70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75</v>
      </c>
      <c r="B2" s="43"/>
      <c r="C2" s="43"/>
      <c r="D2" s="43"/>
      <c r="E2" s="43"/>
      <c r="F2" s="43"/>
    </row>
    <row r="3" spans="2:6" ht="15">
      <c r="B3" s="39" t="s">
        <v>76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6" s="12" customFormat="1" ht="15">
      <c r="A9" s="8">
        <v>4</v>
      </c>
      <c r="B9" s="6" t="s">
        <v>11</v>
      </c>
      <c r="C9" s="8" t="s">
        <v>10</v>
      </c>
      <c r="D9" s="21">
        <f>D10+D11</f>
        <v>57978.32</v>
      </c>
      <c r="E9" s="38"/>
      <c r="F9" s="38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57978.32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f>D13</f>
        <v>169750.88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f>'[1]Страница 1'!$G$32</f>
        <v>169750.88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f>D17</f>
        <v>158104.36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f>'[1]Страница 1'!$H$32</f>
        <v>158104.36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f>D17</f>
        <v>158104.36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f>D24+D25</f>
        <v>69624.84000000003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f>D11+D13-D17</f>
        <v>69624.84000000003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2">
        <f>D33+D37+D41+D45+D49+D53+D57+D61</f>
        <v>160705.1083</v>
      </c>
    </row>
    <row r="29" spans="1:4" s="16" customFormat="1" ht="18" customHeight="1">
      <c r="A29" s="47" t="s">
        <v>55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34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f>42785.78*1.01</f>
        <v>43213.6378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f>26182.33*0.7</f>
        <v>18327.631</v>
      </c>
    </row>
    <row r="38" spans="1:4" s="12" customFormat="1" ht="43.5">
      <c r="A38" s="17">
        <v>23</v>
      </c>
      <c r="B38" s="6" t="s">
        <v>53</v>
      </c>
      <c r="C38" s="19"/>
      <c r="D38" s="35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36">
        <f>46298.06*1.01</f>
        <v>46761.0406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29">
        <f>22756.63*1.03</f>
        <v>23439.3289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37">
        <f>'[2]Майский'!$E$85</f>
        <v>9143.67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9">
        <f>'[3]план майский  2020'!$R$41*12</f>
        <v>14814</v>
      </c>
    </row>
    <row r="54" spans="1:4" s="12" customFormat="1" ht="15">
      <c r="A54" s="17">
        <v>23</v>
      </c>
      <c r="B54" s="6" t="s">
        <v>53</v>
      </c>
      <c r="C54" s="19"/>
      <c r="D54" s="35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9">
        <f>4860*1.03</f>
        <v>5005.8</v>
      </c>
    </row>
    <row r="58" spans="1:4" s="12" customFormat="1" ht="15">
      <c r="A58" s="17">
        <v>23</v>
      </c>
      <c r="B58" s="18" t="s">
        <v>53</v>
      </c>
      <c r="C58" s="33"/>
      <c r="D58" s="25" t="s">
        <v>72</v>
      </c>
    </row>
    <row r="59" spans="1:4" s="12" customFormat="1" ht="15">
      <c r="A59" s="8">
        <v>24</v>
      </c>
      <c r="B59" s="18" t="s">
        <v>54</v>
      </c>
      <c r="C59" s="33"/>
      <c r="D59" s="28" t="s">
        <v>73</v>
      </c>
    </row>
    <row r="60" spans="1:4" s="12" customFormat="1" ht="15">
      <c r="A60" s="8">
        <v>25</v>
      </c>
      <c r="B60" s="18" t="s">
        <v>36</v>
      </c>
      <c r="C60" s="33"/>
      <c r="D60" s="28" t="s">
        <v>59</v>
      </c>
    </row>
    <row r="61" spans="1:4" s="12" customFormat="1" ht="15">
      <c r="A61" s="8">
        <v>26</v>
      </c>
      <c r="B61" s="3" t="s">
        <v>52</v>
      </c>
      <c r="C61" s="8" t="s">
        <v>10</v>
      </c>
      <c r="D61" s="28">
        <v>0</v>
      </c>
    </row>
    <row r="62" spans="1:4" s="12" customFormat="1" ht="15">
      <c r="A62" s="44" t="s">
        <v>28</v>
      </c>
      <c r="B62" s="56"/>
      <c r="C62" s="56"/>
      <c r="D62" s="5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4" t="s">
        <v>33</v>
      </c>
      <c r="B67" s="45"/>
      <c r="C67" s="45"/>
      <c r="D67" s="46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44" t="s">
        <v>34</v>
      </c>
      <c r="B74" s="45"/>
      <c r="C74" s="45"/>
      <c r="D74" s="46"/>
    </row>
    <row r="75" spans="1:4" s="12" customFormat="1" ht="15">
      <c r="A75" s="8">
        <v>37</v>
      </c>
      <c r="B75" s="11" t="s">
        <v>35</v>
      </c>
      <c r="C75" s="9"/>
      <c r="D75" s="28" t="s">
        <v>56</v>
      </c>
    </row>
    <row r="76" spans="1:4" s="12" customFormat="1" ht="15">
      <c r="A76" s="8">
        <v>38</v>
      </c>
      <c r="B76" s="11" t="s">
        <v>36</v>
      </c>
      <c r="C76" s="9"/>
      <c r="D76" s="28" t="s">
        <v>57</v>
      </c>
    </row>
    <row r="77" spans="1:4" s="12" customFormat="1" ht="15">
      <c r="A77" s="8">
        <v>39</v>
      </c>
      <c r="B77" s="11" t="s">
        <v>37</v>
      </c>
      <c r="C77" s="9"/>
      <c r="D77" s="21">
        <f>'[4]ОДПУ'!$Z$44</f>
        <v>2725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0">
        <f>'[5]Страница 1'!$G$32</f>
        <v>15508.68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1">
        <f>'[5]Страница 1'!$H$32</f>
        <v>14523.21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1">
        <f>D78-D79</f>
        <v>985.4700000000012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1">
        <f>2725*3.43</f>
        <v>9346.75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1">
        <f>D79</f>
        <v>14523.21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4" t="s">
        <v>44</v>
      </c>
      <c r="B85" s="45"/>
      <c r="C85" s="45"/>
      <c r="D85" s="46"/>
    </row>
    <row r="86" spans="1:4" s="12" customFormat="1" ht="15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4" t="s">
        <v>45</v>
      </c>
      <c r="B90" s="45"/>
      <c r="C90" s="45"/>
      <c r="D90" s="46"/>
    </row>
    <row r="91" spans="1:4" s="12" customFormat="1" ht="15">
      <c r="A91" s="8">
        <v>51</v>
      </c>
      <c r="B91" s="13" t="s">
        <v>46</v>
      </c>
      <c r="C91" s="8" t="s">
        <v>49</v>
      </c>
      <c r="D91" s="22">
        <v>6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2024-03-28T07:25:22Z</dcterms:modified>
  <cp:category/>
  <cp:version/>
  <cp:contentType/>
  <cp:contentStatus/>
</cp:coreProperties>
</file>